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ocuments\Budget\"/>
    </mc:Choice>
  </mc:AlternateContent>
  <bookViews>
    <workbookView xWindow="0" yWindow="0" windowWidth="10230" windowHeight="10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0" i="1"/>
  <c r="J69" i="1"/>
  <c r="J60" i="1"/>
  <c r="J59" i="1"/>
  <c r="J49" i="1"/>
  <c r="J43" i="1"/>
  <c r="J39" i="1"/>
  <c r="J35" i="1"/>
  <c r="J23" i="1"/>
  <c r="J17" i="1"/>
  <c r="J24" i="1" s="1"/>
  <c r="J14" i="1"/>
  <c r="J7" i="1"/>
  <c r="J86" i="1" l="1"/>
  <c r="J52" i="1"/>
  <c r="J27" i="1"/>
  <c r="H27" i="1"/>
  <c r="J87" i="1" l="1"/>
  <c r="J88" i="1" s="1"/>
  <c r="H85" i="1"/>
  <c r="H80" i="1"/>
  <c r="H69" i="1"/>
  <c r="H59" i="1"/>
  <c r="H60" i="1" s="1"/>
  <c r="H49" i="1"/>
  <c r="H43" i="1"/>
  <c r="H39" i="1"/>
  <c r="H35" i="1"/>
  <c r="H23" i="1"/>
  <c r="H14" i="1"/>
  <c r="H17" i="1" s="1"/>
  <c r="H7" i="1"/>
  <c r="H24" i="1" l="1"/>
  <c r="H86" i="1"/>
  <c r="H52" i="1"/>
  <c r="H87" i="1" s="1"/>
  <c r="G59" i="1"/>
  <c r="H88" i="1" l="1"/>
  <c r="G69" i="1"/>
  <c r="G14" i="1" l="1"/>
  <c r="G35" i="1"/>
  <c r="G39" i="1"/>
  <c r="G43" i="1"/>
  <c r="G49" i="1"/>
  <c r="G60" i="1"/>
  <c r="G80" i="1"/>
  <c r="G85" i="1"/>
  <c r="G86" i="1" l="1"/>
  <c r="G52" i="1"/>
  <c r="G23" i="1"/>
  <c r="G24" i="1" s="1"/>
  <c r="G17" i="1"/>
  <c r="G7" i="1"/>
  <c r="G87" i="1" l="1"/>
  <c r="G27" i="1"/>
  <c r="G88" i="1" l="1"/>
</calcChain>
</file>

<file path=xl/sharedStrings.xml><?xml version="1.0" encoding="utf-8"?>
<sst xmlns="http://schemas.openxmlformats.org/spreadsheetml/2006/main" count="87" uniqueCount="86">
  <si>
    <t>INCOME</t>
  </si>
  <si>
    <t>Cash Grants to Member Library</t>
  </si>
  <si>
    <t>LLSA</t>
  </si>
  <si>
    <t>Pioneer Library System</t>
  </si>
  <si>
    <t>Other Receipts</t>
  </si>
  <si>
    <t>Gifts and Endowments</t>
  </si>
  <si>
    <t>Book Fund</t>
  </si>
  <si>
    <t>Book Sales</t>
  </si>
  <si>
    <t>From Friends Group</t>
  </si>
  <si>
    <t>Other</t>
  </si>
  <si>
    <t>Total Book Sales</t>
  </si>
  <si>
    <t>Friends of Perry Public Library</t>
  </si>
  <si>
    <t>Memorials and Gifts</t>
  </si>
  <si>
    <t>Total Gifts and Endowments</t>
  </si>
  <si>
    <t>Interest</t>
  </si>
  <si>
    <t>Library Charges</t>
  </si>
  <si>
    <t>Coffee</t>
  </si>
  <si>
    <t>Copy Service</t>
  </si>
  <si>
    <t>Fines</t>
  </si>
  <si>
    <t>Total Library Charges</t>
  </si>
  <si>
    <t>Total Other Receipts</t>
  </si>
  <si>
    <t>Perry Central School District</t>
  </si>
  <si>
    <t>Total Income</t>
  </si>
  <si>
    <t>Total Cash Grants to Member Library</t>
  </si>
  <si>
    <t>Expense</t>
  </si>
  <si>
    <t>Contracts with Library System</t>
  </si>
  <si>
    <t>Equipment</t>
  </si>
  <si>
    <t>Furniture and Equipment</t>
  </si>
  <si>
    <t>Rental/Repair/Main of Equp</t>
  </si>
  <si>
    <t>Total Equipment</t>
  </si>
  <si>
    <t>Library Supplies</t>
  </si>
  <si>
    <t>Office Supplies</t>
  </si>
  <si>
    <t>Program Supplies</t>
  </si>
  <si>
    <t>Total Library Supplies</t>
  </si>
  <si>
    <t>Other Miscellaneous</t>
  </si>
  <si>
    <t>Continuing Education</t>
  </si>
  <si>
    <t>Total Other Miscellaneous</t>
  </si>
  <si>
    <t>Postage</t>
  </si>
  <si>
    <t>Professional &amp; Consultant Fees</t>
  </si>
  <si>
    <t>Payroll Service</t>
  </si>
  <si>
    <t>Professional Fees - Other</t>
  </si>
  <si>
    <t>Total Professional &amp; Consultant Fees</t>
  </si>
  <si>
    <t>Publicity &amp; Printing</t>
  </si>
  <si>
    <t>Telecommunications</t>
  </si>
  <si>
    <t>Miscellaneous</t>
  </si>
  <si>
    <t>Total Miscellaneous</t>
  </si>
  <si>
    <t>Materials</t>
  </si>
  <si>
    <t>AV Materials</t>
  </si>
  <si>
    <t>Library Materials in Elec Format</t>
  </si>
  <si>
    <t>Print Materials</t>
  </si>
  <si>
    <t>Books</t>
  </si>
  <si>
    <t>Periodicals</t>
  </si>
  <si>
    <t>Total Print Materials</t>
  </si>
  <si>
    <t>Total Materials</t>
  </si>
  <si>
    <t>Operation &amp; Maintenance</t>
  </si>
  <si>
    <t>Building Insurance</t>
  </si>
  <si>
    <t>Building Staff - Cleaning</t>
  </si>
  <si>
    <t>Custodial Supplies</t>
  </si>
  <si>
    <t>Fuel &amp; Utilities</t>
  </si>
  <si>
    <t>Landscaping</t>
  </si>
  <si>
    <t>Maintenance Contracts</t>
  </si>
  <si>
    <t>Repairs to Building</t>
  </si>
  <si>
    <t>Total Operation &amp; Maintenance</t>
  </si>
  <si>
    <t>Personnel</t>
  </si>
  <si>
    <t>Benefits</t>
  </si>
  <si>
    <t>Disability</t>
  </si>
  <si>
    <t>Health Insurance</t>
  </si>
  <si>
    <t>Medicare</t>
  </si>
  <si>
    <t>NYS Re-Employment Tax</t>
  </si>
  <si>
    <t>OASDI</t>
  </si>
  <si>
    <t>State Retirement</t>
  </si>
  <si>
    <t>State Unemployment</t>
  </si>
  <si>
    <t>Workers' Compensation</t>
  </si>
  <si>
    <t>Total Benefits</t>
  </si>
  <si>
    <t>Salaries</t>
  </si>
  <si>
    <t>Clerical Staff</t>
  </si>
  <si>
    <t>Library Director</t>
  </si>
  <si>
    <t>Youth Services Librarian</t>
  </si>
  <si>
    <t>Total Salaries</t>
  </si>
  <si>
    <t>Total Personnel</t>
  </si>
  <si>
    <t>Total Expense</t>
  </si>
  <si>
    <t>Net Income</t>
  </si>
  <si>
    <t>Prior Year Balance</t>
  </si>
  <si>
    <t>Rotary Grant</t>
  </si>
  <si>
    <t>Q4 Adjust</t>
  </si>
  <si>
    <t>YTD 12-06-2021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</si>
</sst>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44" fontId="0" fillId="2" borderId="4" xfId="1" applyFont="1" applyFill="1" applyBorder="1"/>
    <xf numFmtId="0" fontId="0" fillId="0" borderId="5" xfId="0" applyBorder="1"/>
    <xf numFmtId="0" fontId="0" fillId="0" borderId="0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44" fontId="0" fillId="0" borderId="4" xfId="1" applyFont="1" applyBorder="1"/>
    <xf numFmtId="0" fontId="1" fillId="0" borderId="4" xfId="0" applyFont="1" applyBorder="1"/>
    <xf numFmtId="44" fontId="0" fillId="2" borderId="2" xfId="1" applyFont="1" applyFill="1" applyBorder="1"/>
    <xf numFmtId="0" fontId="1" fillId="0" borderId="7" xfId="0" applyFont="1" applyBorder="1"/>
    <xf numFmtId="44" fontId="3" fillId="0" borderId="2" xfId="1" applyFont="1" applyFill="1" applyBorder="1"/>
    <xf numFmtId="1" fontId="1" fillId="0" borderId="0" xfId="1" applyNumberFormat="1" applyFont="1" applyAlignment="1">
      <alignment horizontal="center" vertical="center"/>
    </xf>
    <xf numFmtId="44" fontId="0" fillId="2" borderId="10" xfId="1" applyFont="1" applyFill="1" applyBorder="1"/>
    <xf numFmtId="44" fontId="0" fillId="0" borderId="11" xfId="1" applyFont="1" applyBorder="1"/>
    <xf numFmtId="44" fontId="0" fillId="0" borderId="12" xfId="1" applyFont="1" applyBorder="1"/>
    <xf numFmtId="44" fontId="0" fillId="0" borderId="9" xfId="1" applyFont="1" applyBorder="1"/>
    <xf numFmtId="44" fontId="3" fillId="0" borderId="9" xfId="1" applyFont="1" applyFill="1" applyBorder="1"/>
    <xf numFmtId="44" fontId="0" fillId="2" borderId="9" xfId="1" applyFont="1" applyFill="1" applyBorder="1"/>
    <xf numFmtId="44" fontId="0" fillId="0" borderId="10" xfId="1" applyFont="1" applyBorder="1"/>
    <xf numFmtId="44" fontId="4" fillId="0" borderId="0" xfId="1" applyFont="1" applyBorder="1"/>
    <xf numFmtId="44" fontId="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activeCell="G1" sqref="G1"/>
    </sheetView>
  </sheetViews>
  <sheetFormatPr defaultRowHeight="15" x14ac:dyDescent="0.25"/>
  <cols>
    <col min="1" max="5" width="2.85546875" customWidth="1"/>
    <col min="6" max="6" width="29.28515625" customWidth="1"/>
    <col min="7" max="7" width="14.42578125" style="1" bestFit="1" customWidth="1"/>
    <col min="8" max="8" width="12.5703125" style="1" hidden="1" customWidth="1"/>
    <col min="9" max="9" width="11.5703125" style="30" hidden="1" customWidth="1"/>
    <col min="10" max="10" width="12.5703125" style="1" bestFit="1" customWidth="1"/>
  </cols>
  <sheetData>
    <row r="1" spans="1:10" ht="15" customHeight="1" thickBot="1" x14ac:dyDescent="0.3">
      <c r="G1" s="21" t="s">
        <v>85</v>
      </c>
      <c r="H1" s="21">
        <v>2021</v>
      </c>
      <c r="I1" s="30" t="s">
        <v>84</v>
      </c>
      <c r="J1" s="21">
        <v>2021</v>
      </c>
    </row>
    <row r="2" spans="1:10" ht="14.25" customHeight="1" thickTop="1" thickBot="1" x14ac:dyDescent="0.3">
      <c r="A2" s="8" t="s">
        <v>0</v>
      </c>
      <c r="B2" s="9"/>
      <c r="C2" s="9"/>
      <c r="D2" s="9"/>
      <c r="E2" s="9"/>
      <c r="F2" s="9"/>
      <c r="G2" s="10"/>
      <c r="H2" s="22"/>
      <c r="J2" s="22"/>
    </row>
    <row r="3" spans="1:10" ht="15.75" thickTop="1" x14ac:dyDescent="0.25">
      <c r="A3" s="11"/>
      <c r="B3" s="8" t="s">
        <v>1</v>
      </c>
      <c r="C3" s="9"/>
      <c r="D3" s="9"/>
      <c r="E3" s="9"/>
      <c r="F3" s="9"/>
      <c r="G3" s="10"/>
      <c r="H3" s="22"/>
      <c r="J3" s="22"/>
    </row>
    <row r="4" spans="1:10" x14ac:dyDescent="0.25">
      <c r="A4" s="11"/>
      <c r="B4" s="11"/>
      <c r="C4" s="12" t="s">
        <v>2</v>
      </c>
      <c r="D4" s="12"/>
      <c r="E4" s="12"/>
      <c r="F4" s="12"/>
      <c r="G4" s="4">
        <v>2244</v>
      </c>
      <c r="H4" s="23">
        <v>1750</v>
      </c>
      <c r="I4" s="30">
        <v>2244</v>
      </c>
      <c r="J4" s="23">
        <v>2244</v>
      </c>
    </row>
    <row r="5" spans="1:10" x14ac:dyDescent="0.25">
      <c r="A5" s="11"/>
      <c r="B5" s="11"/>
      <c r="C5" s="12" t="s">
        <v>83</v>
      </c>
      <c r="D5" s="12"/>
      <c r="E5" s="12"/>
      <c r="F5" s="12"/>
      <c r="G5" s="4">
        <v>2004.51</v>
      </c>
      <c r="H5" s="23">
        <v>2004.51</v>
      </c>
      <c r="J5" s="23">
        <v>2004.51</v>
      </c>
    </row>
    <row r="6" spans="1:10" ht="15.75" thickBot="1" x14ac:dyDescent="0.3">
      <c r="A6" s="11"/>
      <c r="B6" s="11"/>
      <c r="C6" s="12" t="s">
        <v>3</v>
      </c>
      <c r="D6" s="12"/>
      <c r="E6" s="12"/>
      <c r="F6" s="12"/>
      <c r="G6" s="2">
        <v>1473.24</v>
      </c>
      <c r="H6" s="24">
        <v>1473.24</v>
      </c>
      <c r="J6" s="24">
        <v>1473.24</v>
      </c>
    </row>
    <row r="7" spans="1:10" ht="16.5" thickTop="1" thickBot="1" x14ac:dyDescent="0.3">
      <c r="A7" s="11"/>
      <c r="B7" s="13" t="s">
        <v>23</v>
      </c>
      <c r="C7" s="5"/>
      <c r="D7" s="5"/>
      <c r="E7" s="5"/>
      <c r="F7" s="5"/>
      <c r="G7" s="2">
        <f>SUM(G4:G6)</f>
        <v>5721.75</v>
      </c>
      <c r="H7" s="24">
        <f>SUM(H4:H6)</f>
        <v>5227.75</v>
      </c>
      <c r="J7" s="24">
        <f>SUM(J4:J6)</f>
        <v>5721.75</v>
      </c>
    </row>
    <row r="8" spans="1:10" ht="16.5" thickTop="1" thickBot="1" x14ac:dyDescent="0.3">
      <c r="A8" s="11"/>
      <c r="B8" s="8" t="s">
        <v>4</v>
      </c>
      <c r="C8" s="9"/>
      <c r="D8" s="9"/>
      <c r="E8" s="9"/>
      <c r="F8" s="9"/>
      <c r="G8" s="10"/>
      <c r="H8" s="22"/>
      <c r="J8" s="22"/>
    </row>
    <row r="9" spans="1:10" ht="15.75" thickTop="1" x14ac:dyDescent="0.25">
      <c r="A9" s="11"/>
      <c r="B9" s="11"/>
      <c r="C9" s="8" t="s">
        <v>5</v>
      </c>
      <c r="D9" s="9"/>
      <c r="E9" s="9"/>
      <c r="F9" s="9"/>
      <c r="G9" s="10"/>
      <c r="H9" s="22"/>
      <c r="J9" s="22"/>
    </row>
    <row r="10" spans="1:10" ht="15.75" thickBot="1" x14ac:dyDescent="0.3">
      <c r="A10" s="11"/>
      <c r="B10" s="11"/>
      <c r="C10" s="11"/>
      <c r="D10" s="12" t="s">
        <v>6</v>
      </c>
      <c r="E10" s="12"/>
      <c r="F10" s="12"/>
      <c r="G10" s="4">
        <v>500</v>
      </c>
      <c r="H10" s="23">
        <v>500</v>
      </c>
      <c r="J10" s="23">
        <v>500</v>
      </c>
    </row>
    <row r="11" spans="1:10" ht="15.75" thickTop="1" x14ac:dyDescent="0.25">
      <c r="A11" s="11"/>
      <c r="B11" s="11"/>
      <c r="C11" s="11"/>
      <c r="D11" s="12"/>
      <c r="E11" s="8" t="s">
        <v>7</v>
      </c>
      <c r="F11" s="9"/>
      <c r="G11" s="10"/>
      <c r="H11" s="22"/>
      <c r="J11" s="22"/>
    </row>
    <row r="12" spans="1:10" x14ac:dyDescent="0.25">
      <c r="A12" s="11"/>
      <c r="B12" s="11"/>
      <c r="C12" s="11"/>
      <c r="D12" s="12"/>
      <c r="E12" s="11"/>
      <c r="F12" s="12" t="s">
        <v>8</v>
      </c>
      <c r="G12" s="4"/>
      <c r="H12" s="23">
        <v>0</v>
      </c>
      <c r="J12" s="23">
        <v>0</v>
      </c>
    </row>
    <row r="13" spans="1:10" ht="15.75" thickBot="1" x14ac:dyDescent="0.3">
      <c r="A13" s="11"/>
      <c r="B13" s="11"/>
      <c r="C13" s="11"/>
      <c r="D13" s="12"/>
      <c r="E13" s="11"/>
      <c r="F13" s="12" t="s">
        <v>9</v>
      </c>
      <c r="G13" s="2">
        <v>30</v>
      </c>
      <c r="H13" s="24">
        <v>15</v>
      </c>
      <c r="J13" s="24">
        <v>30</v>
      </c>
    </row>
    <row r="14" spans="1:10" ht="16.5" thickTop="1" thickBot="1" x14ac:dyDescent="0.3">
      <c r="A14" s="11"/>
      <c r="B14" s="11"/>
      <c r="C14" s="11"/>
      <c r="D14" s="12"/>
      <c r="E14" s="13" t="s">
        <v>10</v>
      </c>
      <c r="F14" s="5"/>
      <c r="G14" s="2">
        <f>G12+G13</f>
        <v>30</v>
      </c>
      <c r="H14" s="24">
        <f>H12+H13</f>
        <v>15</v>
      </c>
      <c r="J14" s="24">
        <f>J12+J13</f>
        <v>30</v>
      </c>
    </row>
    <row r="15" spans="1:10" ht="15.75" thickTop="1" x14ac:dyDescent="0.25">
      <c r="A15" s="11"/>
      <c r="B15" s="11"/>
      <c r="C15" s="11"/>
      <c r="D15" s="12" t="s">
        <v>11</v>
      </c>
      <c r="E15" s="12"/>
      <c r="F15" s="12"/>
      <c r="G15" s="4">
        <v>4416.68</v>
      </c>
      <c r="H15" s="23">
        <v>4250</v>
      </c>
      <c r="I15" s="30">
        <v>4416.68</v>
      </c>
      <c r="J15" s="23">
        <v>4416.68</v>
      </c>
    </row>
    <row r="16" spans="1:10" ht="15.75" thickBot="1" x14ac:dyDescent="0.3">
      <c r="A16" s="11"/>
      <c r="B16" s="11"/>
      <c r="C16" s="11"/>
      <c r="D16" s="12" t="s">
        <v>12</v>
      </c>
      <c r="E16" s="12"/>
      <c r="F16" s="12"/>
      <c r="G16" s="2">
        <v>3282.65</v>
      </c>
      <c r="H16" s="24">
        <v>3500</v>
      </c>
      <c r="J16" s="24">
        <v>3500</v>
      </c>
    </row>
    <row r="17" spans="1:11" ht="16.5" thickTop="1" thickBot="1" x14ac:dyDescent="0.3">
      <c r="A17" s="11"/>
      <c r="B17" s="11"/>
      <c r="C17" s="13" t="s">
        <v>13</v>
      </c>
      <c r="D17" s="5"/>
      <c r="E17" s="5"/>
      <c r="F17" s="5"/>
      <c r="G17" s="2">
        <f>SUM(G10+G14+G15+G16)</f>
        <v>8229.33</v>
      </c>
      <c r="H17" s="24">
        <f>SUM(H10+H14+H15+H16)</f>
        <v>8265</v>
      </c>
      <c r="J17" s="24">
        <f>SUM(J10+J14+J15+J16)</f>
        <v>8446.68</v>
      </c>
    </row>
    <row r="18" spans="1:11" ht="16.5" thickTop="1" thickBot="1" x14ac:dyDescent="0.3">
      <c r="A18" s="11"/>
      <c r="B18" s="11"/>
      <c r="C18" s="7" t="s">
        <v>14</v>
      </c>
      <c r="D18" s="7"/>
      <c r="E18" s="7"/>
      <c r="F18" s="7"/>
      <c r="G18" s="3">
        <v>24.39</v>
      </c>
      <c r="H18" s="25">
        <v>132</v>
      </c>
      <c r="J18" s="25">
        <v>132</v>
      </c>
    </row>
    <row r="19" spans="1:11" ht="15.75" thickTop="1" x14ac:dyDescent="0.25">
      <c r="A19" s="11"/>
      <c r="B19" s="11"/>
      <c r="C19" s="8" t="s">
        <v>15</v>
      </c>
      <c r="D19" s="9"/>
      <c r="E19" s="9"/>
      <c r="F19" s="9"/>
      <c r="G19" s="10"/>
      <c r="H19" s="22"/>
      <c r="J19" s="22"/>
    </row>
    <row r="20" spans="1:11" x14ac:dyDescent="0.25">
      <c r="A20" s="11"/>
      <c r="B20" s="11"/>
      <c r="C20" s="11"/>
      <c r="D20" s="12"/>
      <c r="E20" s="12" t="s">
        <v>16</v>
      </c>
      <c r="F20" s="12"/>
      <c r="G20" s="4">
        <v>12</v>
      </c>
      <c r="H20" s="23">
        <v>50</v>
      </c>
      <c r="I20" s="30">
        <v>20</v>
      </c>
      <c r="J20" s="23">
        <v>20</v>
      </c>
      <c r="K20" s="12"/>
    </row>
    <row r="21" spans="1:11" x14ac:dyDescent="0.25">
      <c r="A21" s="11"/>
      <c r="B21" s="11"/>
      <c r="C21" s="11"/>
      <c r="D21" s="12"/>
      <c r="E21" s="12" t="s">
        <v>17</v>
      </c>
      <c r="F21" s="12"/>
      <c r="G21" s="4">
        <v>1923.28</v>
      </c>
      <c r="H21" s="23">
        <v>1400</v>
      </c>
      <c r="I21" s="30">
        <v>1600</v>
      </c>
      <c r="J21" s="23">
        <v>1600</v>
      </c>
    </row>
    <row r="22" spans="1:11" ht="15.75" thickBot="1" x14ac:dyDescent="0.3">
      <c r="A22" s="11"/>
      <c r="B22" s="11"/>
      <c r="C22" s="11"/>
      <c r="D22" s="12"/>
      <c r="E22" s="12" t="s">
        <v>18</v>
      </c>
      <c r="F22" s="12"/>
      <c r="G22" s="2">
        <v>149.4</v>
      </c>
      <c r="H22" s="24">
        <v>500</v>
      </c>
      <c r="I22" s="29">
        <v>117.4</v>
      </c>
      <c r="J22" s="24">
        <v>117.4</v>
      </c>
    </row>
    <row r="23" spans="1:11" ht="16.5" thickTop="1" thickBot="1" x14ac:dyDescent="0.3">
      <c r="A23" s="11"/>
      <c r="B23" s="11"/>
      <c r="C23" s="13" t="s">
        <v>19</v>
      </c>
      <c r="D23" s="5"/>
      <c r="E23" s="5"/>
      <c r="F23" s="5"/>
      <c r="G23" s="3">
        <f>SUM(G20:G22)</f>
        <v>2084.6799999999998</v>
      </c>
      <c r="H23" s="25">
        <f>SUM(H20:H22)</f>
        <v>1950</v>
      </c>
      <c r="J23" s="25">
        <f>SUM(J20:J22)</f>
        <v>1737.4</v>
      </c>
    </row>
    <row r="24" spans="1:11" ht="16.5" thickTop="1" thickBot="1" x14ac:dyDescent="0.3">
      <c r="A24" s="11"/>
      <c r="B24" s="13" t="s">
        <v>20</v>
      </c>
      <c r="C24" s="5"/>
      <c r="D24" s="5"/>
      <c r="E24" s="5"/>
      <c r="F24" s="5"/>
      <c r="G24" s="2">
        <f>SUM(G17+G18+G23)</f>
        <v>10338.4</v>
      </c>
      <c r="H24" s="24">
        <f>SUM(H17+H18+H23)</f>
        <v>10347</v>
      </c>
      <c r="J24" s="24">
        <f>SUM(J17+J18+J23)</f>
        <v>10316.08</v>
      </c>
    </row>
    <row r="25" spans="1:11" ht="16.5" thickTop="1" thickBot="1" x14ac:dyDescent="0.3">
      <c r="A25" s="11"/>
      <c r="B25" s="13" t="s">
        <v>82</v>
      </c>
      <c r="C25" s="5"/>
      <c r="D25" s="5"/>
      <c r="E25" s="5"/>
      <c r="F25" s="5"/>
      <c r="G25" s="2">
        <v>-1536.25</v>
      </c>
      <c r="H25" s="24">
        <v>-1536.25</v>
      </c>
      <c r="J25" s="24">
        <v>-1536.25</v>
      </c>
    </row>
    <row r="26" spans="1:11" ht="16.5" thickTop="1" thickBot="1" x14ac:dyDescent="0.3">
      <c r="A26" s="11"/>
      <c r="B26" s="14" t="s">
        <v>21</v>
      </c>
      <c r="C26" s="7"/>
      <c r="D26" s="7"/>
      <c r="E26" s="7"/>
      <c r="F26" s="7"/>
      <c r="G26" s="3">
        <v>205000</v>
      </c>
      <c r="H26" s="25">
        <v>205000</v>
      </c>
      <c r="J26" s="25">
        <v>205000</v>
      </c>
    </row>
    <row r="27" spans="1:11" ht="16.5" thickTop="1" thickBot="1" x14ac:dyDescent="0.3">
      <c r="A27" s="13" t="s">
        <v>22</v>
      </c>
      <c r="B27" s="5"/>
      <c r="C27" s="5"/>
      <c r="D27" s="5"/>
      <c r="E27" s="5"/>
      <c r="F27" s="5"/>
      <c r="G27" s="20">
        <f>SUM(G7+G24+G25+G26)</f>
        <v>219523.9</v>
      </c>
      <c r="H27" s="26">
        <f>SUM(H7+H24+H26)</f>
        <v>220574.75</v>
      </c>
      <c r="J27" s="26">
        <f>SUM(J7+J24+J26)</f>
        <v>221037.83</v>
      </c>
    </row>
    <row r="28" spans="1:11" ht="9" customHeight="1" thickTop="1" thickBot="1" x14ac:dyDescent="0.3">
      <c r="H28" s="23"/>
      <c r="J28" s="23"/>
    </row>
    <row r="29" spans="1:11" ht="13.5" customHeight="1" thickTop="1" thickBot="1" x14ac:dyDescent="0.3">
      <c r="A29" s="8" t="s">
        <v>24</v>
      </c>
      <c r="B29" s="7"/>
      <c r="C29" s="7"/>
      <c r="D29" s="7"/>
      <c r="E29" s="7"/>
      <c r="F29" s="7"/>
      <c r="G29" s="18"/>
      <c r="H29" s="27"/>
      <c r="J29" s="27"/>
    </row>
    <row r="30" spans="1:11" ht="16.5" thickTop="1" thickBot="1" x14ac:dyDescent="0.3">
      <c r="A30" s="15"/>
      <c r="B30" s="6" t="s">
        <v>25</v>
      </c>
      <c r="C30" s="7"/>
      <c r="D30" s="7"/>
      <c r="E30" s="7"/>
      <c r="F30" s="7"/>
      <c r="G30" s="3">
        <v>6370</v>
      </c>
      <c r="H30" s="25">
        <v>6429</v>
      </c>
      <c r="I30" s="30">
        <v>6370</v>
      </c>
      <c r="J30" s="25">
        <v>6370</v>
      </c>
    </row>
    <row r="31" spans="1:11" ht="16.5" thickTop="1" thickBot="1" x14ac:dyDescent="0.3">
      <c r="A31" s="11"/>
      <c r="B31" s="8" t="s">
        <v>44</v>
      </c>
      <c r="C31" s="9"/>
      <c r="D31" s="9"/>
      <c r="E31" s="9"/>
      <c r="F31" s="9"/>
      <c r="G31" s="10"/>
      <c r="H31" s="22"/>
      <c r="J31" s="22"/>
    </row>
    <row r="32" spans="1:11" ht="15.75" thickTop="1" x14ac:dyDescent="0.25">
      <c r="A32" s="11"/>
      <c r="B32" s="11"/>
      <c r="C32" s="8" t="s">
        <v>26</v>
      </c>
      <c r="D32" s="9"/>
      <c r="E32" s="9"/>
      <c r="F32" s="9"/>
      <c r="G32" s="10"/>
      <c r="H32" s="22"/>
      <c r="J32" s="22"/>
    </row>
    <row r="33" spans="1:10" x14ac:dyDescent="0.25">
      <c r="A33" s="11"/>
      <c r="B33" s="11"/>
      <c r="C33" s="11"/>
      <c r="D33" s="12" t="s">
        <v>27</v>
      </c>
      <c r="E33" s="12"/>
      <c r="F33" s="12"/>
      <c r="G33" s="4">
        <v>8539.31</v>
      </c>
      <c r="H33" s="23">
        <v>8000</v>
      </c>
      <c r="I33" s="30">
        <v>8600</v>
      </c>
      <c r="J33" s="23">
        <v>8600</v>
      </c>
    </row>
    <row r="34" spans="1:10" ht="15.75" thickBot="1" x14ac:dyDescent="0.3">
      <c r="A34" s="11"/>
      <c r="B34" s="11"/>
      <c r="C34" s="11"/>
      <c r="D34" s="12" t="s">
        <v>28</v>
      </c>
      <c r="E34" s="12"/>
      <c r="F34" s="12"/>
      <c r="G34" s="2">
        <v>1641.12</v>
      </c>
      <c r="H34" s="24">
        <v>1750</v>
      </c>
      <c r="I34" s="30">
        <v>1550</v>
      </c>
      <c r="J34" s="24">
        <v>1550</v>
      </c>
    </row>
    <row r="35" spans="1:10" ht="16.5" thickTop="1" thickBot="1" x14ac:dyDescent="0.3">
      <c r="A35" s="11"/>
      <c r="B35" s="11"/>
      <c r="C35" s="13" t="s">
        <v>29</v>
      </c>
      <c r="D35" s="5"/>
      <c r="E35" s="5"/>
      <c r="F35" s="5"/>
      <c r="G35" s="3">
        <f>SUM(G33:G34)</f>
        <v>10180.43</v>
      </c>
      <c r="H35" s="25">
        <f>SUM(H33:H34)</f>
        <v>9750</v>
      </c>
      <c r="J35" s="25">
        <f>SUM(J33:J34)</f>
        <v>10150</v>
      </c>
    </row>
    <row r="36" spans="1:10" ht="15.75" thickTop="1" x14ac:dyDescent="0.25">
      <c r="A36" s="11"/>
      <c r="B36" s="11"/>
      <c r="C36" s="8" t="s">
        <v>30</v>
      </c>
      <c r="D36" s="9"/>
      <c r="E36" s="9"/>
      <c r="F36" s="9"/>
      <c r="G36" s="10"/>
      <c r="H36" s="22"/>
      <c r="J36" s="22"/>
    </row>
    <row r="37" spans="1:10" x14ac:dyDescent="0.25">
      <c r="A37" s="11"/>
      <c r="B37" s="11"/>
      <c r="C37" s="11"/>
      <c r="D37" s="12" t="s">
        <v>31</v>
      </c>
      <c r="E37" s="12"/>
      <c r="F37" s="12"/>
      <c r="G37" s="4">
        <v>2528.7199999999998</v>
      </c>
      <c r="H37" s="23">
        <v>1750</v>
      </c>
      <c r="I37" s="30">
        <v>2600</v>
      </c>
      <c r="J37" s="23">
        <v>2600</v>
      </c>
    </row>
    <row r="38" spans="1:10" ht="15.75" thickBot="1" x14ac:dyDescent="0.3">
      <c r="A38" s="11"/>
      <c r="B38" s="11"/>
      <c r="C38" s="11"/>
      <c r="D38" s="12" t="s">
        <v>32</v>
      </c>
      <c r="E38" s="12"/>
      <c r="F38" s="12"/>
      <c r="G38" s="2">
        <v>957.19</v>
      </c>
      <c r="H38" s="24">
        <v>1500</v>
      </c>
      <c r="I38" s="30">
        <v>1000</v>
      </c>
      <c r="J38" s="24">
        <v>1000</v>
      </c>
    </row>
    <row r="39" spans="1:10" ht="16.5" thickTop="1" thickBot="1" x14ac:dyDescent="0.3">
      <c r="A39" s="11"/>
      <c r="B39" s="11"/>
      <c r="C39" s="13" t="s">
        <v>33</v>
      </c>
      <c r="D39" s="5"/>
      <c r="E39" s="5"/>
      <c r="F39" s="5"/>
      <c r="G39" s="3">
        <f>G37+G38</f>
        <v>3485.91</v>
      </c>
      <c r="H39" s="25">
        <f>H37+H38</f>
        <v>3250</v>
      </c>
      <c r="J39" s="25">
        <f>J37+J38</f>
        <v>3600</v>
      </c>
    </row>
    <row r="40" spans="1:10" ht="15.75" thickTop="1" x14ac:dyDescent="0.25">
      <c r="A40" s="11"/>
      <c r="B40" s="11"/>
      <c r="C40" s="8" t="s">
        <v>34</v>
      </c>
      <c r="D40" s="9"/>
      <c r="E40" s="9"/>
      <c r="F40" s="9"/>
      <c r="G40" s="10"/>
      <c r="H40" s="22"/>
      <c r="J40" s="22"/>
    </row>
    <row r="41" spans="1:10" x14ac:dyDescent="0.25">
      <c r="A41" s="11"/>
      <c r="B41" s="11"/>
      <c r="C41" s="11"/>
      <c r="D41" s="12" t="s">
        <v>35</v>
      </c>
      <c r="E41" s="12"/>
      <c r="F41" s="12"/>
      <c r="G41" s="4">
        <v>404</v>
      </c>
      <c r="H41" s="23">
        <v>1000</v>
      </c>
      <c r="I41" s="30">
        <v>500</v>
      </c>
      <c r="J41" s="23">
        <v>500</v>
      </c>
    </row>
    <row r="42" spans="1:10" ht="15.75" thickBot="1" x14ac:dyDescent="0.3">
      <c r="A42" s="11"/>
      <c r="B42" s="11"/>
      <c r="C42" s="11"/>
      <c r="D42" s="12" t="s">
        <v>34</v>
      </c>
      <c r="E42" s="12"/>
      <c r="F42" s="12"/>
      <c r="G42" s="2">
        <v>40.06</v>
      </c>
      <c r="H42" s="24">
        <v>100</v>
      </c>
      <c r="J42" s="24">
        <v>100</v>
      </c>
    </row>
    <row r="43" spans="1:10" ht="16.5" thickTop="1" thickBot="1" x14ac:dyDescent="0.3">
      <c r="A43" s="11"/>
      <c r="B43" s="11"/>
      <c r="C43" s="13" t="s">
        <v>36</v>
      </c>
      <c r="D43" s="5"/>
      <c r="E43" s="5"/>
      <c r="F43" s="5"/>
      <c r="G43" s="3">
        <f>SUM(G41:G42)</f>
        <v>444.06</v>
      </c>
      <c r="H43" s="25">
        <f>SUM(H41:H42)</f>
        <v>1100</v>
      </c>
      <c r="J43" s="25">
        <f>SUM(J41:J42)</f>
        <v>600</v>
      </c>
    </row>
    <row r="44" spans="1:10" ht="7.5" customHeight="1" thickTop="1" x14ac:dyDescent="0.25">
      <c r="A44" s="11"/>
      <c r="B44" s="11"/>
      <c r="C44" s="17"/>
      <c r="D44" s="9"/>
      <c r="E44" s="9"/>
      <c r="F44" s="9"/>
      <c r="G44" s="10"/>
      <c r="H44" s="22"/>
      <c r="J44" s="22"/>
    </row>
    <row r="45" spans="1:10" ht="15.75" thickBot="1" x14ac:dyDescent="0.3">
      <c r="A45" s="11"/>
      <c r="B45" s="11"/>
      <c r="C45" s="5" t="s">
        <v>37</v>
      </c>
      <c r="D45" s="5"/>
      <c r="E45" s="5"/>
      <c r="F45" s="5"/>
      <c r="G45" s="2">
        <v>433.3</v>
      </c>
      <c r="H45" s="24">
        <v>400</v>
      </c>
      <c r="I45" s="30">
        <v>470</v>
      </c>
      <c r="J45" s="24">
        <v>470</v>
      </c>
    </row>
    <row r="46" spans="1:10" ht="15.75" thickTop="1" x14ac:dyDescent="0.25">
      <c r="A46" s="11"/>
      <c r="B46" s="11"/>
      <c r="C46" s="8" t="s">
        <v>38</v>
      </c>
      <c r="D46" s="9"/>
      <c r="E46" s="9"/>
      <c r="F46" s="9"/>
      <c r="G46" s="10"/>
      <c r="H46" s="22"/>
      <c r="J46" s="22"/>
    </row>
    <row r="47" spans="1:10" x14ac:dyDescent="0.25">
      <c r="A47" s="11"/>
      <c r="B47" s="11"/>
      <c r="C47" s="11"/>
      <c r="D47" s="12" t="s">
        <v>39</v>
      </c>
      <c r="E47" s="12"/>
      <c r="F47" s="12"/>
      <c r="G47" s="4">
        <v>1496.01</v>
      </c>
      <c r="H47" s="23">
        <v>1600</v>
      </c>
      <c r="J47" s="23">
        <v>1600</v>
      </c>
    </row>
    <row r="48" spans="1:10" ht="15.75" thickBot="1" x14ac:dyDescent="0.3">
      <c r="A48" s="11"/>
      <c r="B48" s="11"/>
      <c r="C48" s="11"/>
      <c r="D48" s="12" t="s">
        <v>40</v>
      </c>
      <c r="E48" s="12"/>
      <c r="F48" s="12"/>
      <c r="G48" s="2">
        <v>245.26</v>
      </c>
      <c r="H48" s="24">
        <v>245.75</v>
      </c>
      <c r="J48" s="24">
        <v>245.75</v>
      </c>
    </row>
    <row r="49" spans="1:10" ht="16.5" thickTop="1" thickBot="1" x14ac:dyDescent="0.3">
      <c r="A49" s="11"/>
      <c r="B49" s="11"/>
      <c r="C49" s="13" t="s">
        <v>41</v>
      </c>
      <c r="D49" s="5"/>
      <c r="E49" s="5"/>
      <c r="F49" s="5"/>
      <c r="G49" s="3">
        <f>SUM(G47:G48)</f>
        <v>1741.27</v>
      </c>
      <c r="H49" s="25">
        <f>SUM(H47:H48)</f>
        <v>1845.75</v>
      </c>
      <c r="J49" s="25">
        <f>SUM(J47:J48)</f>
        <v>1845.75</v>
      </c>
    </row>
    <row r="50" spans="1:10" ht="15.75" thickTop="1" x14ac:dyDescent="0.25">
      <c r="A50" s="11"/>
      <c r="B50" s="11"/>
      <c r="C50" s="9" t="s">
        <v>42</v>
      </c>
      <c r="D50" s="9"/>
      <c r="E50" s="9"/>
      <c r="F50" s="9"/>
      <c r="G50" s="16">
        <v>2075.69</v>
      </c>
      <c r="H50" s="28">
        <v>1500</v>
      </c>
      <c r="I50" s="30">
        <v>2200</v>
      </c>
      <c r="J50" s="28">
        <v>2200</v>
      </c>
    </row>
    <row r="51" spans="1:10" ht="15.75" thickBot="1" x14ac:dyDescent="0.3">
      <c r="A51" s="11"/>
      <c r="B51" s="11"/>
      <c r="C51" s="12" t="s">
        <v>43</v>
      </c>
      <c r="D51" s="12"/>
      <c r="E51" s="12"/>
      <c r="F51" s="12"/>
      <c r="G51" s="2">
        <v>1844.64</v>
      </c>
      <c r="H51" s="24">
        <v>1500</v>
      </c>
      <c r="I51" s="30">
        <v>1800</v>
      </c>
      <c r="J51" s="24">
        <v>1800</v>
      </c>
    </row>
    <row r="52" spans="1:10" ht="16.5" thickTop="1" thickBot="1" x14ac:dyDescent="0.3">
      <c r="A52" s="11"/>
      <c r="B52" s="13" t="s">
        <v>45</v>
      </c>
      <c r="C52" s="5"/>
      <c r="D52" s="5"/>
      <c r="E52" s="5"/>
      <c r="F52" s="5"/>
      <c r="G52" s="2">
        <f>G35+G39+G43+G45+G49+G50+G51</f>
        <v>20205.3</v>
      </c>
      <c r="H52" s="24">
        <f>H35+H39+H43+H45+H49+H50+H51</f>
        <v>19345.75</v>
      </c>
      <c r="J52" s="24">
        <f>J35+J39+J43+J45+J49+J50+J51</f>
        <v>20665.75</v>
      </c>
    </row>
    <row r="53" spans="1:10" ht="15.75" thickTop="1" x14ac:dyDescent="0.25">
      <c r="A53" s="11"/>
      <c r="B53" s="8" t="s">
        <v>46</v>
      </c>
      <c r="C53" s="9"/>
      <c r="D53" s="9"/>
      <c r="E53" s="9"/>
      <c r="F53" s="9"/>
      <c r="G53" s="10"/>
      <c r="H53" s="22"/>
      <c r="J53" s="22"/>
    </row>
    <row r="54" spans="1:10" x14ac:dyDescent="0.25">
      <c r="A54" s="11"/>
      <c r="B54" s="11"/>
      <c r="C54" s="12" t="s">
        <v>47</v>
      </c>
      <c r="D54" s="12"/>
      <c r="E54" s="12"/>
      <c r="F54" s="12"/>
      <c r="G54" s="4">
        <v>826.55</v>
      </c>
      <c r="H54" s="23">
        <v>1750</v>
      </c>
      <c r="J54" s="23">
        <v>1750</v>
      </c>
    </row>
    <row r="55" spans="1:10" ht="15.75" thickBot="1" x14ac:dyDescent="0.3">
      <c r="A55" s="11"/>
      <c r="B55" s="11"/>
      <c r="C55" s="12" t="s">
        <v>48</v>
      </c>
      <c r="D55" s="12"/>
      <c r="E55" s="12"/>
      <c r="F55" s="12"/>
      <c r="G55" s="4">
        <v>2354</v>
      </c>
      <c r="H55" s="23">
        <v>2354</v>
      </c>
      <c r="J55" s="23">
        <v>2354</v>
      </c>
    </row>
    <row r="56" spans="1:10" ht="15.75" thickTop="1" x14ac:dyDescent="0.25">
      <c r="A56" s="11"/>
      <c r="B56" s="11"/>
      <c r="C56" s="8" t="s">
        <v>49</v>
      </c>
      <c r="D56" s="9"/>
      <c r="E56" s="9"/>
      <c r="F56" s="9"/>
      <c r="G56" s="10"/>
      <c r="H56" s="22"/>
      <c r="J56" s="22"/>
    </row>
    <row r="57" spans="1:10" x14ac:dyDescent="0.25">
      <c r="A57" s="11"/>
      <c r="B57" s="11"/>
      <c r="C57" s="11"/>
      <c r="D57" s="12" t="s">
        <v>50</v>
      </c>
      <c r="E57" s="12"/>
      <c r="F57" s="12"/>
      <c r="G57" s="4">
        <v>9416.48</v>
      </c>
      <c r="H57" s="23">
        <v>9000</v>
      </c>
      <c r="J57" s="23">
        <v>9000</v>
      </c>
    </row>
    <row r="58" spans="1:10" ht="15.75" thickBot="1" x14ac:dyDescent="0.3">
      <c r="A58" s="11"/>
      <c r="B58" s="11"/>
      <c r="C58" s="11"/>
      <c r="D58" s="12" t="s">
        <v>51</v>
      </c>
      <c r="E58" s="12"/>
      <c r="F58" s="12"/>
      <c r="G58" s="2">
        <v>852.16</v>
      </c>
      <c r="H58" s="24">
        <v>800</v>
      </c>
      <c r="I58" s="30">
        <v>850</v>
      </c>
      <c r="J58" s="24">
        <v>850</v>
      </c>
    </row>
    <row r="59" spans="1:10" ht="16.5" thickTop="1" thickBot="1" x14ac:dyDescent="0.3">
      <c r="A59" s="11"/>
      <c r="B59" s="11"/>
      <c r="C59" s="13" t="s">
        <v>52</v>
      </c>
      <c r="D59" s="5"/>
      <c r="E59" s="5"/>
      <c r="F59" s="5"/>
      <c r="G59" s="3">
        <f>G57+G58</f>
        <v>10268.64</v>
      </c>
      <c r="H59" s="25">
        <f>H57+H58</f>
        <v>9800</v>
      </c>
      <c r="J59" s="25">
        <f>J57+J58</f>
        <v>9850</v>
      </c>
    </row>
    <row r="60" spans="1:10" ht="16.5" thickTop="1" thickBot="1" x14ac:dyDescent="0.3">
      <c r="A60" s="11"/>
      <c r="B60" s="13" t="s">
        <v>53</v>
      </c>
      <c r="C60" s="5"/>
      <c r="D60" s="5"/>
      <c r="E60" s="5"/>
      <c r="F60" s="5"/>
      <c r="G60" s="2">
        <f>G54+G55+G59</f>
        <v>13449.189999999999</v>
      </c>
      <c r="H60" s="24">
        <f>H54+H55+H59</f>
        <v>13904</v>
      </c>
      <c r="J60" s="24">
        <f>J54+J55+J59</f>
        <v>13954</v>
      </c>
    </row>
    <row r="61" spans="1:10" ht="15.75" thickTop="1" x14ac:dyDescent="0.25">
      <c r="A61" s="11"/>
      <c r="B61" s="8" t="s">
        <v>54</v>
      </c>
      <c r="C61" s="9"/>
      <c r="D61" s="9"/>
      <c r="E61" s="9"/>
      <c r="F61" s="9"/>
      <c r="G61" s="10"/>
      <c r="H61" s="22"/>
      <c r="J61" s="22"/>
    </row>
    <row r="62" spans="1:10" x14ac:dyDescent="0.25">
      <c r="A62" s="11"/>
      <c r="B62" s="11"/>
      <c r="C62" s="12" t="s">
        <v>55</v>
      </c>
      <c r="D62" s="12"/>
      <c r="E62" s="12"/>
      <c r="F62" s="12"/>
      <c r="G62" s="4">
        <v>4773.34</v>
      </c>
      <c r="H62" s="23">
        <v>4500</v>
      </c>
      <c r="I62" s="30">
        <v>4775</v>
      </c>
      <c r="J62" s="23">
        <v>4775</v>
      </c>
    </row>
    <row r="63" spans="1:10" x14ac:dyDescent="0.25">
      <c r="A63" s="11"/>
      <c r="B63" s="11"/>
      <c r="C63" s="12" t="s">
        <v>56</v>
      </c>
      <c r="D63" s="12"/>
      <c r="E63" s="12"/>
      <c r="F63" s="12"/>
      <c r="G63" s="4">
        <v>4574</v>
      </c>
      <c r="H63" s="23">
        <v>4250</v>
      </c>
      <c r="J63" s="23">
        <v>4250</v>
      </c>
    </row>
    <row r="64" spans="1:10" x14ac:dyDescent="0.25">
      <c r="A64" s="11"/>
      <c r="B64" s="11"/>
      <c r="C64" s="12" t="s">
        <v>57</v>
      </c>
      <c r="D64" s="12"/>
      <c r="E64" s="12"/>
      <c r="F64" s="12"/>
      <c r="G64" s="4">
        <v>345.43</v>
      </c>
      <c r="H64" s="23">
        <v>750</v>
      </c>
      <c r="I64" s="30">
        <v>500</v>
      </c>
      <c r="J64" s="23">
        <v>500</v>
      </c>
    </row>
    <row r="65" spans="1:10" x14ac:dyDescent="0.25">
      <c r="A65" s="11"/>
      <c r="B65" s="11"/>
      <c r="C65" s="12" t="s">
        <v>58</v>
      </c>
      <c r="D65" s="12"/>
      <c r="E65" s="12"/>
      <c r="F65" s="12"/>
      <c r="G65" s="4">
        <v>6771.89</v>
      </c>
      <c r="H65" s="23">
        <v>5500</v>
      </c>
      <c r="I65" s="30">
        <v>8250</v>
      </c>
      <c r="J65" s="23">
        <v>8250</v>
      </c>
    </row>
    <row r="66" spans="1:10" x14ac:dyDescent="0.25">
      <c r="A66" s="11"/>
      <c r="B66" s="11"/>
      <c r="C66" s="12" t="s">
        <v>59</v>
      </c>
      <c r="D66" s="12"/>
      <c r="E66" s="12"/>
      <c r="F66" s="12"/>
      <c r="G66" s="4">
        <v>244.81</v>
      </c>
      <c r="H66" s="23">
        <v>750</v>
      </c>
      <c r="I66" s="30">
        <v>500</v>
      </c>
      <c r="J66" s="23">
        <v>500</v>
      </c>
    </row>
    <row r="67" spans="1:10" x14ac:dyDescent="0.25">
      <c r="A67" s="11"/>
      <c r="B67" s="11"/>
      <c r="C67" s="12" t="s">
        <v>60</v>
      </c>
      <c r="D67" s="12"/>
      <c r="E67" s="12"/>
      <c r="F67" s="12"/>
      <c r="G67" s="4">
        <v>3800.94</v>
      </c>
      <c r="H67" s="23">
        <v>3250</v>
      </c>
      <c r="I67" s="30">
        <v>4500</v>
      </c>
      <c r="J67" s="23">
        <v>4500</v>
      </c>
    </row>
    <row r="68" spans="1:10" ht="15.75" thickBot="1" x14ac:dyDescent="0.3">
      <c r="A68" s="11"/>
      <c r="B68" s="11"/>
      <c r="C68" s="12" t="s">
        <v>61</v>
      </c>
      <c r="D68" s="12"/>
      <c r="E68" s="12"/>
      <c r="F68" s="12"/>
      <c r="G68" s="2">
        <v>17195.72</v>
      </c>
      <c r="H68" s="24">
        <v>14000</v>
      </c>
      <c r="J68" s="24">
        <v>14300</v>
      </c>
    </row>
    <row r="69" spans="1:10" ht="16.5" thickTop="1" thickBot="1" x14ac:dyDescent="0.3">
      <c r="A69" s="11"/>
      <c r="B69" s="13" t="s">
        <v>62</v>
      </c>
      <c r="C69" s="5"/>
      <c r="D69" s="5"/>
      <c r="E69" s="5"/>
      <c r="F69" s="5"/>
      <c r="G69" s="3">
        <f>SUM(G62:G68)</f>
        <v>37706.130000000005</v>
      </c>
      <c r="H69" s="25">
        <f>SUM(H62:H68)</f>
        <v>33000</v>
      </c>
      <c r="J69" s="25">
        <f>SUM(J62:J68)</f>
        <v>37075</v>
      </c>
    </row>
    <row r="70" spans="1:10" ht="17.25" customHeight="1" thickTop="1" thickBot="1" x14ac:dyDescent="0.3">
      <c r="A70" s="11"/>
      <c r="B70" s="8" t="s">
        <v>63</v>
      </c>
      <c r="C70" s="9"/>
      <c r="D70" s="9"/>
      <c r="E70" s="9"/>
      <c r="F70" s="9"/>
      <c r="G70" s="10"/>
      <c r="H70" s="22"/>
      <c r="J70" s="22"/>
    </row>
    <row r="71" spans="1:10" ht="13.5" customHeight="1" thickTop="1" x14ac:dyDescent="0.25">
      <c r="A71" s="11"/>
      <c r="B71" s="11"/>
      <c r="C71" s="8" t="s">
        <v>64</v>
      </c>
      <c r="D71" s="9"/>
      <c r="E71" s="9"/>
      <c r="F71" s="9"/>
      <c r="G71" s="10"/>
      <c r="H71" s="22"/>
      <c r="J71" s="22"/>
    </row>
    <row r="72" spans="1:10" x14ac:dyDescent="0.25">
      <c r="A72" s="11"/>
      <c r="B72" s="11"/>
      <c r="C72" s="11"/>
      <c r="D72" s="12" t="s">
        <v>65</v>
      </c>
      <c r="E72" s="12"/>
      <c r="F72" s="12"/>
      <c r="G72" s="4">
        <v>207.63</v>
      </c>
      <c r="H72" s="23">
        <v>340</v>
      </c>
      <c r="J72" s="23">
        <v>340</v>
      </c>
    </row>
    <row r="73" spans="1:10" x14ac:dyDescent="0.25">
      <c r="A73" s="11"/>
      <c r="B73" s="11"/>
      <c r="C73" s="11"/>
      <c r="D73" s="12" t="s">
        <v>66</v>
      </c>
      <c r="E73" s="12"/>
      <c r="F73" s="12"/>
      <c r="G73" s="4">
        <v>4937.5</v>
      </c>
      <c r="H73" s="23">
        <v>5750</v>
      </c>
      <c r="I73" s="30">
        <v>5250</v>
      </c>
      <c r="J73" s="23">
        <v>4937.5</v>
      </c>
    </row>
    <row r="74" spans="1:10" x14ac:dyDescent="0.25">
      <c r="A74" s="11"/>
      <c r="B74" s="11"/>
      <c r="C74" s="11"/>
      <c r="D74" s="12" t="s">
        <v>67</v>
      </c>
      <c r="E74" s="12"/>
      <c r="F74" s="12"/>
      <c r="G74" s="4">
        <v>1567.62</v>
      </c>
      <c r="H74" s="23">
        <v>1600</v>
      </c>
      <c r="J74" s="23">
        <v>1600</v>
      </c>
    </row>
    <row r="75" spans="1:10" x14ac:dyDescent="0.25">
      <c r="A75" s="11"/>
      <c r="B75" s="11"/>
      <c r="C75" s="11"/>
      <c r="D75" s="12" t="s">
        <v>68</v>
      </c>
      <c r="E75" s="12"/>
      <c r="F75" s="12"/>
      <c r="G75" s="4">
        <v>43.91</v>
      </c>
      <c r="H75" s="23">
        <v>50</v>
      </c>
      <c r="J75" s="23">
        <v>50</v>
      </c>
    </row>
    <row r="76" spans="1:10" x14ac:dyDescent="0.25">
      <c r="A76" s="11"/>
      <c r="B76" s="11"/>
      <c r="C76" s="11"/>
      <c r="D76" s="12" t="s">
        <v>69</v>
      </c>
      <c r="E76" s="12"/>
      <c r="F76" s="12"/>
      <c r="G76" s="4">
        <v>6702.85</v>
      </c>
      <c r="H76" s="23">
        <v>6500</v>
      </c>
      <c r="J76" s="23">
        <v>6500</v>
      </c>
    </row>
    <row r="77" spans="1:10" x14ac:dyDescent="0.25">
      <c r="A77" s="11"/>
      <c r="B77" s="11"/>
      <c r="C77" s="11"/>
      <c r="D77" s="12" t="s">
        <v>70</v>
      </c>
      <c r="E77" s="12"/>
      <c r="F77" s="12"/>
      <c r="G77" s="4">
        <v>8841</v>
      </c>
      <c r="H77" s="23">
        <v>8726</v>
      </c>
      <c r="J77" s="23">
        <v>8726</v>
      </c>
    </row>
    <row r="78" spans="1:10" x14ac:dyDescent="0.25">
      <c r="A78" s="11"/>
      <c r="B78" s="11"/>
      <c r="C78" s="11"/>
      <c r="D78" s="12" t="s">
        <v>71</v>
      </c>
      <c r="E78" s="12"/>
      <c r="F78" s="12"/>
      <c r="G78" s="4">
        <v>1186.6400000000001</v>
      </c>
      <c r="H78" s="23">
        <v>400</v>
      </c>
      <c r="I78" s="30">
        <v>1100</v>
      </c>
      <c r="J78" s="23">
        <v>1100</v>
      </c>
    </row>
    <row r="79" spans="1:10" ht="15.75" thickBot="1" x14ac:dyDescent="0.3">
      <c r="A79" s="11"/>
      <c r="B79" s="11"/>
      <c r="C79" s="11"/>
      <c r="D79" s="12" t="s">
        <v>72</v>
      </c>
      <c r="E79" s="12"/>
      <c r="F79" s="12"/>
      <c r="G79" s="2">
        <v>1490</v>
      </c>
      <c r="H79" s="24">
        <v>1500</v>
      </c>
      <c r="J79" s="24">
        <v>1500</v>
      </c>
    </row>
    <row r="80" spans="1:10" ht="16.5" thickTop="1" thickBot="1" x14ac:dyDescent="0.3">
      <c r="A80" s="11"/>
      <c r="B80" s="11"/>
      <c r="C80" s="13" t="s">
        <v>73</v>
      </c>
      <c r="D80" s="5"/>
      <c r="E80" s="5"/>
      <c r="F80" s="5"/>
      <c r="G80" s="3">
        <f>SUM(G72:G79)</f>
        <v>24977.15</v>
      </c>
      <c r="H80" s="25">
        <f>SUM(H72:H79)</f>
        <v>24866</v>
      </c>
      <c r="J80" s="25">
        <f>SUM(J72:J79)</f>
        <v>24753.5</v>
      </c>
    </row>
    <row r="81" spans="1:10" ht="12.75" customHeight="1" thickTop="1" x14ac:dyDescent="0.25">
      <c r="A81" s="11"/>
      <c r="B81" s="11"/>
      <c r="C81" s="8" t="s">
        <v>74</v>
      </c>
      <c r="D81" s="9"/>
      <c r="E81" s="9"/>
      <c r="F81" s="9"/>
      <c r="G81" s="10"/>
      <c r="H81" s="22"/>
      <c r="J81" s="22"/>
    </row>
    <row r="82" spans="1:10" x14ac:dyDescent="0.25">
      <c r="A82" s="11"/>
      <c r="B82" s="11"/>
      <c r="C82" s="11"/>
      <c r="D82" s="12" t="s">
        <v>75</v>
      </c>
      <c r="E82" s="12"/>
      <c r="F82" s="12"/>
      <c r="G82" s="4">
        <v>34997.449999999997</v>
      </c>
      <c r="H82" s="23">
        <v>37750</v>
      </c>
      <c r="I82" s="30">
        <v>38500</v>
      </c>
      <c r="J82" s="23">
        <v>38500</v>
      </c>
    </row>
    <row r="83" spans="1:10" x14ac:dyDescent="0.25">
      <c r="A83" s="11"/>
      <c r="B83" s="11"/>
      <c r="C83" s="11"/>
      <c r="D83" s="12" t="s">
        <v>76</v>
      </c>
      <c r="E83" s="12"/>
      <c r="F83" s="12"/>
      <c r="G83" s="4">
        <v>45023</v>
      </c>
      <c r="H83" s="23">
        <v>48780</v>
      </c>
      <c r="I83" s="30">
        <v>48720</v>
      </c>
      <c r="J83" s="23">
        <v>48720</v>
      </c>
    </row>
    <row r="84" spans="1:10" ht="15.75" thickBot="1" x14ac:dyDescent="0.3">
      <c r="A84" s="11"/>
      <c r="B84" s="11"/>
      <c r="C84" s="11"/>
      <c r="D84" s="12" t="s">
        <v>77</v>
      </c>
      <c r="E84" s="12"/>
      <c r="F84" s="12"/>
      <c r="G84" s="2">
        <v>28090.05</v>
      </c>
      <c r="H84" s="24">
        <v>36500</v>
      </c>
      <c r="I84" s="30">
        <v>31000</v>
      </c>
      <c r="J84" s="24">
        <v>31000</v>
      </c>
    </row>
    <row r="85" spans="1:10" ht="13.5" customHeight="1" thickTop="1" thickBot="1" x14ac:dyDescent="0.3">
      <c r="A85" s="11"/>
      <c r="B85" s="11"/>
      <c r="C85" s="13" t="s">
        <v>78</v>
      </c>
      <c r="D85" s="5"/>
      <c r="E85" s="5"/>
      <c r="F85" s="5"/>
      <c r="G85" s="3">
        <f>SUM(G82:G84)</f>
        <v>108110.5</v>
      </c>
      <c r="H85" s="25">
        <f>SUM(H82:H84)</f>
        <v>123030</v>
      </c>
      <c r="J85" s="25">
        <f>SUM(J82:J84)</f>
        <v>118220</v>
      </c>
    </row>
    <row r="86" spans="1:10" ht="16.5" thickTop="1" thickBot="1" x14ac:dyDescent="0.3">
      <c r="A86" s="11"/>
      <c r="B86" s="13" t="s">
        <v>79</v>
      </c>
      <c r="C86" s="5"/>
      <c r="D86" s="5"/>
      <c r="E86" s="5"/>
      <c r="F86" s="5"/>
      <c r="G86" s="2">
        <f>G80+G85</f>
        <v>133087.65</v>
      </c>
      <c r="H86" s="24">
        <f>H80+H85</f>
        <v>147896</v>
      </c>
      <c r="J86" s="24">
        <f>J80+J85</f>
        <v>142973.5</v>
      </c>
    </row>
    <row r="87" spans="1:10" ht="16.5" thickTop="1" thickBot="1" x14ac:dyDescent="0.3">
      <c r="A87" s="13" t="s">
        <v>80</v>
      </c>
      <c r="B87" s="5"/>
      <c r="C87" s="5"/>
      <c r="D87" s="5"/>
      <c r="E87" s="5"/>
      <c r="F87" s="5"/>
      <c r="G87" s="2">
        <f>G30+G52+G60+G69+G86</f>
        <v>210818.27</v>
      </c>
      <c r="H87" s="24">
        <f>H30+H52+H60+H69+H86</f>
        <v>220574.75</v>
      </c>
      <c r="J87" s="24">
        <f>J30+J52+J60+J69+J86</f>
        <v>221038.25</v>
      </c>
    </row>
    <row r="88" spans="1:10" ht="16.5" thickTop="1" thickBot="1" x14ac:dyDescent="0.3">
      <c r="A88" s="19" t="s">
        <v>81</v>
      </c>
      <c r="B88" s="7"/>
      <c r="C88" s="7"/>
      <c r="D88" s="7"/>
      <c r="E88" s="7"/>
      <c r="F88" s="7"/>
      <c r="G88" s="3">
        <f>G27-G87</f>
        <v>8705.6300000000047</v>
      </c>
      <c r="H88" s="25">
        <f>H27-H87</f>
        <v>0</v>
      </c>
      <c r="J88" s="25">
        <f>J27-J87</f>
        <v>-0.42000000001280569</v>
      </c>
    </row>
    <row r="89" spans="1:10" ht="15.75" thickTop="1" x14ac:dyDescent="0.25"/>
  </sheetData>
  <printOptions horizontalCentered="1"/>
  <pageMargins left="0.7" right="0.7" top="0.75" bottom="0.75" header="0.3" footer="0.3"/>
  <pageSetup scale="99" orientation="portrait" horizontalDpi="0" verticalDpi="0" r:id="rId1"/>
  <headerFooter>
    <oddHeader>&amp;C&amp;16Perry Public Library
YTD Budget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cp:lastPrinted>2021-10-29T18:42:50Z</cp:lastPrinted>
  <dcterms:created xsi:type="dcterms:W3CDTF">2019-02-25T17:47:48Z</dcterms:created>
  <dcterms:modified xsi:type="dcterms:W3CDTF">2021-12-06T21:32:06Z</dcterms:modified>
</cp:coreProperties>
</file>